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24735" windowHeight="12210"/>
  </bookViews>
  <sheets>
    <sheet name="Example 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27" i="1"/>
  <c r="B21"/>
  <c r="B19"/>
  <c r="B12"/>
  <c r="B11"/>
  <c r="B9"/>
  <c r="B18"/>
  <c r="B16"/>
  <c r="B15"/>
  <c r="B8"/>
</calcChain>
</file>

<file path=xl/sharedStrings.xml><?xml version="1.0" encoding="utf-8"?>
<sst xmlns="http://schemas.openxmlformats.org/spreadsheetml/2006/main" count="23" uniqueCount="23">
  <si>
    <t>Glucose Concentration, mM</t>
  </si>
  <si>
    <t>Absorbance, A</t>
  </si>
  <si>
    <t>Unknown Absorbance =</t>
  </si>
  <si>
    <t>Intercept =</t>
  </si>
  <si>
    <t>Slope =</t>
  </si>
  <si>
    <t>(A - b)/m = (0.35 - 0.0083)/0.0701</t>
  </si>
  <si>
    <t xml:space="preserve">Unknown concentration = </t>
  </si>
  <si>
    <t>Number of data points (N)</t>
  </si>
  <si>
    <t>Number of replicates (M)</t>
  </si>
  <si>
    <r>
      <t>S</t>
    </r>
    <r>
      <rPr>
        <vertAlign val="subscript"/>
        <sz val="11"/>
        <color theme="1"/>
        <rFont val="Calibri"/>
        <family val="2"/>
        <scheme val="minor"/>
      </rPr>
      <t>y</t>
    </r>
    <r>
      <rPr>
        <sz val="11"/>
        <color theme="1"/>
        <rFont val="Calibri"/>
        <family val="2"/>
        <scheme val="minor"/>
      </rPr>
      <t xml:space="preserve"> Standard Error in Y (STEYX)</t>
    </r>
  </si>
  <si>
    <r>
      <t>S</t>
    </r>
    <r>
      <rPr>
        <vertAlign val="subscript"/>
        <sz val="11"/>
        <color theme="1"/>
        <rFont val="Calibri"/>
        <family val="2"/>
        <scheme val="minor"/>
      </rPr>
      <t>xx</t>
    </r>
  </si>
  <si>
    <t>Standard error of c</t>
  </si>
  <si>
    <t>y bar</t>
  </si>
  <si>
    <t>calibration sensitivity = slope =</t>
  </si>
  <si>
    <t xml:space="preserve">detection limit </t>
  </si>
  <si>
    <r>
      <t>Mean blank signal (S</t>
    </r>
    <r>
      <rPr>
        <vertAlign val="subscript"/>
        <sz val="11"/>
        <color theme="1"/>
        <rFont val="Calibri"/>
        <family val="2"/>
        <scheme val="minor"/>
      </rPr>
      <t>bl</t>
    </r>
    <r>
      <rPr>
        <sz val="11"/>
        <color theme="1"/>
        <rFont val="Calibri"/>
        <family val="2"/>
        <scheme val="minor"/>
      </rPr>
      <t>)</t>
    </r>
  </si>
  <si>
    <t>Number of blank signals (k)</t>
  </si>
  <si>
    <r>
      <t>Standard deviation of blank signal (s</t>
    </r>
    <r>
      <rPr>
        <vertAlign val="subscript"/>
        <sz val="11"/>
        <color theme="1"/>
        <rFont val="Calibri"/>
        <family val="2"/>
        <scheme val="minor"/>
      </rPr>
      <t>bl</t>
    </r>
    <r>
      <rPr>
        <sz val="11"/>
        <color theme="1"/>
        <rFont val="Calibri"/>
        <family val="2"/>
        <scheme val="minor"/>
      </rPr>
      <t>)</t>
    </r>
  </si>
  <si>
    <r>
      <t>S</t>
    </r>
    <r>
      <rPr>
        <vertAlign val="subscript"/>
        <sz val="11"/>
        <color theme="1"/>
        <rFont val="Calibri"/>
        <family val="2"/>
        <scheme val="minor"/>
      </rPr>
      <t>m</t>
    </r>
    <r>
      <rPr>
        <sz val="11"/>
        <color theme="1"/>
        <rFont val="Calibri"/>
        <family val="2"/>
        <scheme val="minor"/>
      </rPr>
      <t xml:space="preserve"> = S</t>
    </r>
    <r>
      <rPr>
        <vertAlign val="subscript"/>
        <sz val="11"/>
        <color theme="1"/>
        <rFont val="Calibri"/>
        <family val="2"/>
        <scheme val="minor"/>
      </rPr>
      <t>bl</t>
    </r>
    <r>
      <rPr>
        <sz val="11"/>
        <color theme="1"/>
        <rFont val="Calibri"/>
        <family val="2"/>
        <scheme val="minor"/>
      </rPr>
      <t>+ks</t>
    </r>
    <r>
      <rPr>
        <vertAlign val="subscript"/>
        <sz val="11"/>
        <color theme="1"/>
        <rFont val="Calibri"/>
        <family val="2"/>
        <scheme val="minor"/>
      </rPr>
      <t>bl</t>
    </r>
  </si>
  <si>
    <r>
      <t>detection limit (C</t>
    </r>
    <r>
      <rPr>
        <vertAlign val="subscript"/>
        <sz val="11"/>
        <color theme="1"/>
        <rFont val="Calibri"/>
        <family val="2"/>
        <scheme val="minor"/>
      </rPr>
      <t>m</t>
    </r>
    <r>
      <rPr>
        <sz val="11"/>
        <color theme="1"/>
        <rFont val="Calibri"/>
        <family val="2"/>
        <scheme val="minor"/>
      </rPr>
      <t xml:space="preserve"> = S</t>
    </r>
    <r>
      <rPr>
        <vertAlign val="subscript"/>
        <sz val="11"/>
        <color theme="1"/>
        <rFont val="Calibri"/>
        <family val="2"/>
        <scheme val="minor"/>
      </rPr>
      <t>m</t>
    </r>
    <r>
      <rPr>
        <sz val="11"/>
        <color theme="1"/>
        <rFont val="Calibri"/>
        <family val="2"/>
        <scheme val="minor"/>
      </rPr>
      <t xml:space="preserve"> -S</t>
    </r>
    <r>
      <rPr>
        <vertAlign val="subscript"/>
        <sz val="11"/>
        <color theme="1"/>
        <rFont val="Calibri"/>
        <family val="2"/>
        <scheme val="minor"/>
      </rPr>
      <t>bl</t>
    </r>
    <r>
      <rPr>
        <sz val="11"/>
        <color theme="1"/>
        <rFont val="Calibri"/>
        <family val="2"/>
        <scheme val="minor"/>
      </rPr>
      <t>/m)</t>
    </r>
  </si>
  <si>
    <t>0-10.0</t>
  </si>
  <si>
    <t xml:space="preserve">dynamic range </t>
  </si>
  <si>
    <t>(linear region of calibration curve)</t>
  </si>
</sst>
</file>

<file path=xl/styles.xml><?xml version="1.0" encoding="utf-8"?>
<styleSheet xmlns="http://schemas.openxmlformats.org/spreadsheetml/2006/main">
  <numFmts count="3">
    <numFmt numFmtId="164" formatCode="0.0"/>
    <numFmt numFmtId="165" formatCode="0.000"/>
    <numFmt numFmtId="166" formatCode="0.0000"/>
  </numFmts>
  <fonts count="2">
    <font>
      <sz val="11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0" xfId="0" applyNumberFormat="1"/>
    <xf numFmtId="165" fontId="0" fillId="0" borderId="0" xfId="0" applyNumberFormat="1"/>
    <xf numFmtId="2" fontId="0" fillId="0" borderId="0" xfId="0" applyNumberFormat="1"/>
    <xf numFmtId="166" fontId="0" fillId="0" borderId="0" xfId="0" applyNumberFormat="1"/>
    <xf numFmtId="49" fontId="0" fillId="0" borderId="0" xfId="0" applyNumberFormat="1"/>
    <xf numFmtId="1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scatterChart>
        <c:scatterStyle val="lineMarker"/>
        <c:ser>
          <c:idx val="0"/>
          <c:order val="0"/>
          <c:spPr>
            <a:ln w="28575">
              <a:noFill/>
            </a:ln>
          </c:spPr>
          <c:trendline>
            <c:trendlineType val="linear"/>
          </c:trendline>
          <c:trendline>
            <c:trendlineType val="linear"/>
            <c:dispRSqr val="1"/>
            <c:dispEq val="1"/>
            <c:trendlineLbl>
              <c:layout>
                <c:manualLayout>
                  <c:x val="-0.16543110236220476"/>
                  <c:y val="-2.8252405949256338E-2"/>
                </c:manualLayout>
              </c:layout>
              <c:numFmt formatCode="General" sourceLinked="0"/>
            </c:trendlineLbl>
          </c:trendline>
          <c:xVal>
            <c:numRef>
              <c:f>'Example 1'!$A$2:$A$7</c:f>
              <c:numCache>
                <c:formatCode>0.0</c:formatCode>
                <c:ptCount val="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</c:numCache>
            </c:numRef>
          </c:xVal>
          <c:yVal>
            <c:numRef>
              <c:f>'Example 1'!$B$2:$B$7</c:f>
              <c:numCache>
                <c:formatCode>0.000</c:formatCode>
                <c:ptCount val="6"/>
                <c:pt idx="0">
                  <c:v>2E-3</c:v>
                </c:pt>
                <c:pt idx="1">
                  <c:v>0.15</c:v>
                </c:pt>
                <c:pt idx="2">
                  <c:v>0.29399999999999998</c:v>
                </c:pt>
                <c:pt idx="3">
                  <c:v>0.434</c:v>
                </c:pt>
                <c:pt idx="4">
                  <c:v>0.56999999999999995</c:v>
                </c:pt>
                <c:pt idx="5">
                  <c:v>0.70399999999999996</c:v>
                </c:pt>
              </c:numCache>
            </c:numRef>
          </c:yVal>
        </c:ser>
        <c:axId val="85904384"/>
        <c:axId val="90051712"/>
      </c:scatterChart>
      <c:valAx>
        <c:axId val="85904384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Glucose Concentration (mM) </a:t>
                </a:r>
              </a:p>
            </c:rich>
          </c:tx>
          <c:layout/>
        </c:title>
        <c:numFmt formatCode="0.0" sourceLinked="1"/>
        <c:tickLblPos val="nextTo"/>
        <c:crossAx val="90051712"/>
        <c:crosses val="autoZero"/>
        <c:crossBetween val="midCat"/>
      </c:valAx>
      <c:valAx>
        <c:axId val="90051712"/>
        <c:scaling>
          <c:orientation val="minMax"/>
        </c:scaling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Absorbance (A)</a:t>
                </a:r>
              </a:p>
            </c:rich>
          </c:tx>
          <c:layout/>
        </c:title>
        <c:numFmt formatCode="0.000" sourceLinked="1"/>
        <c:tickLblPos val="nextTo"/>
        <c:crossAx val="85904384"/>
        <c:crosses val="autoZero"/>
        <c:crossBetween val="midCat"/>
      </c:valAx>
    </c:plotArea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323850</xdr:colOff>
      <xdr:row>2</xdr:row>
      <xdr:rowOff>28575</xdr:rowOff>
    </xdr:from>
    <xdr:to>
      <xdr:col>12</xdr:col>
      <xdr:colOff>19050</xdr:colOff>
      <xdr:row>21</xdr:row>
      <xdr:rowOff>104775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29"/>
  <sheetViews>
    <sheetView tabSelected="1" workbookViewId="0">
      <selection activeCell="D28" sqref="D28"/>
    </sheetView>
  </sheetViews>
  <sheetFormatPr defaultRowHeight="15"/>
  <cols>
    <col min="1" max="1" width="35.5703125" customWidth="1"/>
    <col min="2" max="2" width="14.7109375" customWidth="1"/>
  </cols>
  <sheetData>
    <row r="1" spans="1:2">
      <c r="A1" t="s">
        <v>0</v>
      </c>
      <c r="B1" t="s">
        <v>1</v>
      </c>
    </row>
    <row r="2" spans="1:2">
      <c r="A2" s="1">
        <v>0</v>
      </c>
      <c r="B2" s="2">
        <v>2E-3</v>
      </c>
    </row>
    <row r="3" spans="1:2">
      <c r="A3" s="1">
        <v>2</v>
      </c>
      <c r="B3" s="2">
        <v>0.15</v>
      </c>
    </row>
    <row r="4" spans="1:2">
      <c r="A4" s="1">
        <v>4</v>
      </c>
      <c r="B4" s="2">
        <v>0.29399999999999998</v>
      </c>
    </row>
    <row r="5" spans="1:2">
      <c r="A5" s="1">
        <v>6</v>
      </c>
      <c r="B5" s="2">
        <v>0.434</v>
      </c>
    </row>
    <row r="6" spans="1:2">
      <c r="A6" s="1">
        <v>8</v>
      </c>
      <c r="B6" s="2">
        <v>0.56999999999999995</v>
      </c>
    </row>
    <row r="7" spans="1:2">
      <c r="A7" s="1">
        <v>10</v>
      </c>
      <c r="B7" s="2">
        <v>0.70399999999999996</v>
      </c>
    </row>
    <row r="8" spans="1:2" ht="18">
      <c r="A8" s="1" t="s">
        <v>9</v>
      </c>
      <c r="B8" s="4">
        <f>STEYX(B2:B7,A2:A7)</f>
        <v>5.5805785670341307E-3</v>
      </c>
    </row>
    <row r="9" spans="1:2">
      <c r="A9" s="1" t="s">
        <v>7</v>
      </c>
      <c r="B9" s="6">
        <f>COUNT(A2:A7)</f>
        <v>6</v>
      </c>
    </row>
    <row r="10" spans="1:2">
      <c r="A10" t="s">
        <v>8</v>
      </c>
      <c r="B10" s="6">
        <v>1</v>
      </c>
    </row>
    <row r="11" spans="1:2" ht="18">
      <c r="A11" s="1" t="s">
        <v>10</v>
      </c>
      <c r="B11" s="2">
        <f>DEVSQ(A2:A7)</f>
        <v>70</v>
      </c>
    </row>
    <row r="12" spans="1:2" ht="18">
      <c r="A12" s="1" t="s">
        <v>12</v>
      </c>
      <c r="B12" s="2">
        <f>AVERAGE(B2:B7)</f>
        <v>0.35899999999999999</v>
      </c>
    </row>
    <row r="13" spans="1:2" ht="18">
      <c r="A13" s="1"/>
      <c r="B13" s="2"/>
    </row>
    <row r="14" spans="1:2">
      <c r="A14" t="s">
        <v>2</v>
      </c>
      <c r="B14" s="2">
        <v>0.35</v>
      </c>
    </row>
    <row r="15" spans="1:2">
      <c r="A15" t="s">
        <v>4</v>
      </c>
      <c r="B15" s="4">
        <f>SLOPE(B2:B7,A2:A7)</f>
        <v>7.0142857142857146E-2</v>
      </c>
    </row>
    <row r="16" spans="1:2">
      <c r="A16" t="s">
        <v>3</v>
      </c>
      <c r="B16" s="4">
        <f>INTERCEPT(B2:B7,A2:A7)</f>
        <v>8.2857142857142296E-3</v>
      </c>
    </row>
    <row r="17" spans="1:2">
      <c r="A17" t="s">
        <v>6</v>
      </c>
    </row>
    <row r="18" spans="1:2">
      <c r="A18" s="5" t="s">
        <v>5</v>
      </c>
      <c r="B18" s="3">
        <f>(B14-0.0083)/0.0701</f>
        <v>4.8744650499286735</v>
      </c>
    </row>
    <row r="19" spans="1:2">
      <c r="A19" t="s">
        <v>11</v>
      </c>
      <c r="B19" s="2">
        <f>(B8/B15)*SQRT(1/B10+1/B9+((B14-B12)^2/(B15^2*B11)))</f>
        <v>8.5943481028593935E-2</v>
      </c>
    </row>
    <row r="21" spans="1:2">
      <c r="A21" t="s">
        <v>13</v>
      </c>
      <c r="B21" s="4">
        <f>SLOPE(B2:B7,A2:A7)</f>
        <v>7.0142857142857146E-2</v>
      </c>
    </row>
    <row r="22" spans="1:2">
      <c r="A22" t="s">
        <v>14</v>
      </c>
    </row>
    <row r="23" spans="1:2" ht="18">
      <c r="A23" t="s">
        <v>18</v>
      </c>
      <c r="B23">
        <v>2E-3</v>
      </c>
    </row>
    <row r="24" spans="1:2" ht="18">
      <c r="A24" t="s">
        <v>15</v>
      </c>
      <c r="B24">
        <v>2E-3</v>
      </c>
    </row>
    <row r="25" spans="1:2">
      <c r="A25" t="s">
        <v>16</v>
      </c>
      <c r="B25">
        <v>1</v>
      </c>
    </row>
    <row r="26" spans="1:2" ht="18">
      <c r="A26" t="s">
        <v>17</v>
      </c>
      <c r="B26">
        <v>0</v>
      </c>
    </row>
    <row r="27" spans="1:2" ht="18">
      <c r="A27" t="s">
        <v>19</v>
      </c>
      <c r="B27">
        <f>(B23-B24)/B15</f>
        <v>0</v>
      </c>
    </row>
    <row r="28" spans="1:2">
      <c r="A28" t="s">
        <v>21</v>
      </c>
      <c r="B28" t="s">
        <v>20</v>
      </c>
    </row>
    <row r="29" spans="1:2">
      <c r="A29" t="s">
        <v>22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Example 1</vt:lpstr>
      <vt:lpstr>Sheet2</vt:lpstr>
      <vt:lpstr>Sheet3</vt:lpstr>
    </vt:vector>
  </TitlesOfParts>
  <Company>University of Nebraska-Lincoln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Powers</dc:creator>
  <cp:lastModifiedBy>Robert Powers</cp:lastModifiedBy>
  <dcterms:created xsi:type="dcterms:W3CDTF">2008-09-22T19:09:18Z</dcterms:created>
  <dcterms:modified xsi:type="dcterms:W3CDTF">2008-09-22T20:31:54Z</dcterms:modified>
</cp:coreProperties>
</file>