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25260" windowHeight="6255" activeTab="0"/>
  </bookViews>
  <sheets>
    <sheet name="Density" sheetId="1" r:id="rId1"/>
    <sheet name="Graph" sheetId="2" r:id="rId2"/>
    <sheet name="Ksp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<sst xmlns="http://schemas.openxmlformats.org/spreadsheetml/2006/main" count="45" uniqueCount="35">
  <si>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Calculating Density of H2O with Equation 2-4</t>
  </si>
  <si>
    <r>
      <t>(Density (g/ml) = 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+ 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*T + 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*T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*T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</si>
  <si>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Constants:</t>
  </si>
  <si>
    <t>a0 =</t>
  </si>
  <si>
    <t>a1 =</t>
  </si>
  <si>
    <t>a3 =</t>
  </si>
  <si>
    <t>a2 =</t>
  </si>
  <si>
    <r>
      <t xml:space="preserve"> Temp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C)</t>
    </r>
  </si>
  <si>
    <t xml:space="preserve"> Density (g/ml)</t>
  </si>
  <si>
    <t>= $A$6+$A$8*B5 + $A$10*B5^2 + $A$12*B5^3 =  a0 + a1*T + a2*T2 + a3*T3</t>
  </si>
  <si>
    <t>Formula Entry Starts with "="</t>
  </si>
  <si>
    <t>Spreedsheet Translations</t>
  </si>
  <si>
    <t>Simply Type in Numbers or Text</t>
  </si>
  <si>
    <t>+  :Addition</t>
  </si>
  <si>
    <t>-  :Subtraction</t>
  </si>
  <si>
    <t>*  :Multiplication</t>
  </si>
  <si>
    <t>/  :Division</t>
  </si>
  <si>
    <t>^  :Exponentiation</t>
  </si>
  <si>
    <t>$A$6 - absolute reference to cell A6</t>
  </si>
  <si>
    <t xml:space="preserve">B5 - relative reference </t>
  </si>
  <si>
    <t>(changes depending on cell called from)</t>
  </si>
  <si>
    <r>
      <t>Calculating Density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with Equation 2-4</t>
    </r>
  </si>
  <si>
    <r>
      <t>Mg(OH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Solubility</t>
    </r>
  </si>
  <si>
    <r>
      <t>K</t>
    </r>
    <r>
      <rPr>
        <vertAlign val="subscript"/>
        <sz val="10"/>
        <rFont val="Arial"/>
        <family val="2"/>
      </rPr>
      <t>sp</t>
    </r>
    <r>
      <rPr>
        <sz val="10"/>
        <rFont val="Arial"/>
        <family val="0"/>
      </rPr>
      <t>=</t>
    </r>
  </si>
  <si>
    <r>
      <t>[OH]</t>
    </r>
    <r>
      <rPr>
        <vertAlign val="subscript"/>
        <sz val="10"/>
        <rFont val="Arial"/>
        <family val="2"/>
      </rPr>
      <t>guess</t>
    </r>
    <r>
      <rPr>
        <sz val="10"/>
        <rFont val="Arial"/>
        <family val="0"/>
      </rPr>
      <t>=</t>
    </r>
  </si>
  <si>
    <r>
      <t>[OH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/(2+K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[OH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0"/>
      </rPr>
      <t>])=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</si>
  <si>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</si>
  <si>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[Mg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>]=</t>
    </r>
  </si>
  <si>
    <r>
      <t>[MgOH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]=</t>
    </r>
  </si>
  <si>
    <t>D4=C4^3/(2+A6*C4)</t>
  </si>
  <si>
    <t>C7=A4/C4^2</t>
  </si>
  <si>
    <t>D7=A6*C7*C4</t>
  </si>
  <si>
    <t>Density(obs)</t>
  </si>
  <si>
    <t>Calc-Obs</t>
  </si>
  <si>
    <t>=C5-L5 = Calc. - Obs.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</si>
</sst>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E+00"/>
    <numFmt numFmtId="166" formatCode="0.000"/>
    <numFmt numFmtId="167" formatCode="0.0E+00"/>
  </numFmts>
  <fonts count="5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b/>
      <sz val="16"/>
      <color indexed="8"/>
      <name val="Symbol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65"/>
          <c:y val="0.2145"/>
          <c:w val="0.91725"/>
          <c:h val="0.6765"/>
        </c:manualLayout>
      </c:layout>
      <c:scatterChart>
        <c:scatterStyle val="lineMarker"/>
        <c:varyColors val="0"/>
        <c:ser>
          <c:idx val="0"/>
          <c:order val="0"/>
          <c:tx>
            <c:v>Comparison Between Observed &amp; Calculated Water Density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Density!$B$5:$B$19</c:f>
              <c:numCache/>
            </c:numRef>
          </c:xVal>
          <c:yVal>
            <c:numRef>
              <c:f>Density!$M$5:$M$19</c:f>
              <c:numCache/>
            </c:numRef>
          </c:yVal>
          <c:smooth val="0"/>
        </c:ser>
        <c:axId val="34683988"/>
        <c:axId val="43720437"/>
      </c:scatterChart>
      <c:valAx>
        <c:axId val="3468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Temperature (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720437"/>
        <c:crossesAt val="0"/>
        <c:crossBetween val="midCat"/>
        <c:dispUnits/>
      </c:valAx>
      <c:valAx>
        <c:axId val="43720437"/>
        <c:scaling>
          <c:orientation val="minMax"/>
          <c:max val="0.009000000000000001"/>
          <c:min val="-0.00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(Water Density)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683988"/>
        <c:crossesAt val="0"/>
        <c:crossBetween val="midCat"/>
        <c:dispUnits/>
        <c:majorUnit val="0.0015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Density of Water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425"/>
          <c:w val="0.89575"/>
          <c:h val="0.6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Graph!$B$5:$B$12</c:f>
              <c:numCache/>
            </c:numRef>
          </c:xVal>
          <c:yVal>
            <c:numRef>
              <c:f>Graph!$C$5:$C$12</c:f>
              <c:numCache/>
            </c:numRef>
          </c:yVal>
          <c:smooth val="1"/>
        </c:ser>
        <c:axId val="57939614"/>
        <c:axId val="51694479"/>
      </c:scatterChart>
      <c:valAx>
        <c:axId val="5793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 val="autoZero"/>
        <c:crossBetween val="midCat"/>
        <c:dispUnits/>
      </c:valAx>
      <c:valAx>
        <c:axId val="51694479"/>
        <c:scaling>
          <c:orientation val="minMax"/>
          <c:max val="1"/>
          <c:min val="0.9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Density (g/ml)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93961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19</xdr:row>
      <xdr:rowOff>47625</xdr:rowOff>
    </xdr:from>
    <xdr:to>
      <xdr:col>2</xdr:col>
      <xdr:colOff>638175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00300" y="3181350"/>
          <a:ext cx="0" cy="1095375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5</xdr:row>
      <xdr:rowOff>38100</xdr:rowOff>
    </xdr:from>
    <xdr:to>
      <xdr:col>4</xdr:col>
      <xdr:colOff>200025</xdr:colOff>
      <xdr:row>26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2400300" y="904875"/>
          <a:ext cx="1123950" cy="33813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</xdr:row>
      <xdr:rowOff>9525</xdr:rowOff>
    </xdr:from>
    <xdr:to>
      <xdr:col>10</xdr:col>
      <xdr:colOff>123825</xdr:colOff>
      <xdr:row>4</xdr:row>
      <xdr:rowOff>9525</xdr:rowOff>
    </xdr:to>
    <xdr:sp>
      <xdr:nvSpPr>
        <xdr:cNvPr id="3" name="AutoShape 3"/>
        <xdr:cNvSpPr>
          <a:spLocks/>
        </xdr:cNvSpPr>
      </xdr:nvSpPr>
      <xdr:spPr>
        <a:xfrm rot="5400000">
          <a:off x="3009900" y="533400"/>
          <a:ext cx="4095750" cy="180975"/>
        </a:xfrm>
        <a:prstGeom prst="leftBrace">
          <a:avLst>
            <a:gd name="adj" fmla="val 2787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19</xdr:row>
      <xdr:rowOff>47625</xdr:rowOff>
    </xdr:from>
    <xdr:to>
      <xdr:col>0</xdr:col>
      <xdr:colOff>495300</xdr:colOff>
      <xdr:row>23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485775" y="3181350"/>
          <a:ext cx="9525" cy="609600"/>
        </a:xfrm>
        <a:prstGeom prst="line">
          <a:avLst/>
        </a:prstGeom>
        <a:noFill/>
        <a:ln w="19050" cmpd="sng">
          <a:solidFill>
            <a:srgbClr val="FF66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19</xdr:row>
      <xdr:rowOff>38100</xdr:rowOff>
    </xdr:from>
    <xdr:to>
      <xdr:col>1</xdr:col>
      <xdr:colOff>733425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85775" y="3171825"/>
          <a:ext cx="1104900" cy="609600"/>
        </a:xfrm>
        <a:prstGeom prst="line">
          <a:avLst/>
        </a:prstGeom>
        <a:noFill/>
        <a:ln w="19050" cmpd="sng">
          <a:solidFill>
            <a:srgbClr val="FF66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19</xdr:row>
      <xdr:rowOff>28575</xdr:rowOff>
    </xdr:from>
    <xdr:to>
      <xdr:col>12</xdr:col>
      <xdr:colOff>361950</xdr:colOff>
      <xdr:row>25</xdr:row>
      <xdr:rowOff>152400</xdr:rowOff>
    </xdr:to>
    <xdr:sp>
      <xdr:nvSpPr>
        <xdr:cNvPr id="6" name="Line 1"/>
        <xdr:cNvSpPr>
          <a:spLocks/>
        </xdr:cNvSpPr>
      </xdr:nvSpPr>
      <xdr:spPr>
        <a:xfrm>
          <a:off x="8743950" y="3162300"/>
          <a:ext cx="0" cy="1095375"/>
        </a:xfrm>
        <a:prstGeom prst="line">
          <a:avLst/>
        </a:prstGeom>
        <a:noFill/>
        <a:ln w="19050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5</xdr:row>
      <xdr:rowOff>47625</xdr:rowOff>
    </xdr:from>
    <xdr:to>
      <xdr:col>13</xdr:col>
      <xdr:colOff>457200</xdr:colOff>
      <xdr:row>25</xdr:row>
      <xdr:rowOff>142875</xdr:rowOff>
    </xdr:to>
    <xdr:sp>
      <xdr:nvSpPr>
        <xdr:cNvPr id="7" name="Line 2"/>
        <xdr:cNvSpPr>
          <a:spLocks/>
        </xdr:cNvSpPr>
      </xdr:nvSpPr>
      <xdr:spPr>
        <a:xfrm flipV="1">
          <a:off x="8743950" y="914400"/>
          <a:ext cx="762000" cy="333375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</xdr:row>
      <xdr:rowOff>28575</xdr:rowOff>
    </xdr:from>
    <xdr:to>
      <xdr:col>15</xdr:col>
      <xdr:colOff>123825</xdr:colOff>
      <xdr:row>3</xdr:row>
      <xdr:rowOff>171450</xdr:rowOff>
    </xdr:to>
    <xdr:sp>
      <xdr:nvSpPr>
        <xdr:cNvPr id="8" name="AutoShape 3"/>
        <xdr:cNvSpPr>
          <a:spLocks/>
        </xdr:cNvSpPr>
      </xdr:nvSpPr>
      <xdr:spPr>
        <a:xfrm rot="5400000">
          <a:off x="9115425" y="552450"/>
          <a:ext cx="1276350" cy="142875"/>
        </a:xfrm>
        <a:prstGeom prst="leftBrace">
          <a:avLst>
            <a:gd name="adj1" fmla="val -28888"/>
            <a:gd name="adj2" fmla="val 2787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29</xdr:row>
      <xdr:rowOff>114300</xdr:rowOff>
    </xdr:from>
    <xdr:to>
      <xdr:col>13</xdr:col>
      <xdr:colOff>104775</xdr:colOff>
      <xdr:row>52</xdr:row>
      <xdr:rowOff>38100</xdr:rowOff>
    </xdr:to>
    <xdr:graphicFrame>
      <xdr:nvGraphicFramePr>
        <xdr:cNvPr id="9" name="Chart 9"/>
        <xdr:cNvGraphicFramePr/>
      </xdr:nvGraphicFramePr>
      <xdr:xfrm>
        <a:off x="3105150" y="4867275"/>
        <a:ext cx="60483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11</xdr:col>
      <xdr:colOff>438150</xdr:colOff>
      <xdr:row>17</xdr:row>
      <xdr:rowOff>47625</xdr:rowOff>
    </xdr:to>
    <xdr:graphicFrame>
      <xdr:nvGraphicFramePr>
        <xdr:cNvPr id="1" name="Chart 6"/>
        <xdr:cNvGraphicFramePr/>
      </xdr:nvGraphicFramePr>
      <xdr:xfrm>
        <a:off x="3905250" y="571500"/>
        <a:ext cx="41052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12</xdr:row>
      <xdr:rowOff>85725</xdr:rowOff>
    </xdr:from>
    <xdr:to>
      <xdr:col>6</xdr:col>
      <xdr:colOff>19050</xdr:colOff>
      <xdr:row>21</xdr:row>
      <xdr:rowOff>19050</xdr:rowOff>
    </xdr:to>
    <xdr:pic>
      <xdr:nvPicPr>
        <xdr:cNvPr id="1" name="Picture 1" descr="Goal-S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162175"/>
          <a:ext cx="2143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1209675</xdr:colOff>
      <xdr:row>4</xdr:row>
      <xdr:rowOff>9525</xdr:rowOff>
    </xdr:from>
    <xdr:to>
      <xdr:col>4</xdr:col>
      <xdr:colOff>123825</xdr:colOff>
      <xdr:row>16</xdr:row>
      <xdr:rowOff>19050</xdr:rowOff>
    </xdr:to>
    <xdr:sp>
      <xdr:nvSpPr>
        <xdr:cNvPr id="2" name="Line 7"/>
        <xdr:cNvSpPr>
          <a:spLocks/>
        </xdr:cNvSpPr>
      </xdr:nvSpPr>
      <xdr:spPr>
        <a:xfrm flipH="1" flipV="1">
          <a:off x="1209675" y="733425"/>
          <a:ext cx="3219450" cy="2009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990600</xdr:colOff>
      <xdr:row>4</xdr:row>
      <xdr:rowOff>38100</xdr:rowOff>
    </xdr:from>
    <xdr:to>
      <xdr:col>4</xdr:col>
      <xdr:colOff>142875</xdr:colOff>
      <xdr:row>17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2828925" y="762000"/>
          <a:ext cx="1619250" cy="2238375"/>
        </a:xfrm>
        <a:prstGeom prst="line">
          <a:avLst/>
        </a:prstGeom>
        <a:noFill/>
        <a:ln w="1905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95250</xdr:rowOff>
    </xdr:from>
    <xdr:to>
      <xdr:col>5</xdr:col>
      <xdr:colOff>76200</xdr:colOff>
      <xdr:row>14</xdr:row>
      <xdr:rowOff>142875</xdr:rowOff>
    </xdr:to>
    <xdr:sp>
      <xdr:nvSpPr>
        <xdr:cNvPr id="4" name="Line 4"/>
        <xdr:cNvSpPr>
          <a:spLocks/>
        </xdr:cNvSpPr>
      </xdr:nvSpPr>
      <xdr:spPr>
        <a:xfrm flipH="1" flipV="1">
          <a:off x="4305300" y="657225"/>
          <a:ext cx="685800" cy="1885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1057275</xdr:colOff>
      <xdr:row>10</xdr:row>
      <xdr:rowOff>152400</xdr:rowOff>
    </xdr:from>
    <xdr:ext cx="1504950" cy="190500"/>
    <xdr:sp>
      <xdr:nvSpPr>
        <xdr:cNvPr id="5" name="Text Box 5"/>
        <xdr:cNvSpPr txBox="1">
          <a:spLocks noChangeArrowheads="1"/>
        </xdr:cNvSpPr>
      </xdr:nvSpPr>
      <xdr:spPr>
        <a:xfrm>
          <a:off x="4133850" y="1905000"/>
          <a:ext cx="15049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Cell containing function</a:t>
          </a:r>
        </a:p>
      </xdr:txBody>
    </xdr:sp>
    <xdr:clientData/>
  </xdr:oneCellAnchor>
  <xdr:oneCellAnchor>
    <xdr:from>
      <xdr:col>2</xdr:col>
      <xdr:colOff>1190625</xdr:colOff>
      <xdr:row>9</xdr:row>
      <xdr:rowOff>38100</xdr:rowOff>
    </xdr:from>
    <xdr:ext cx="1190625" cy="190500"/>
    <xdr:sp>
      <xdr:nvSpPr>
        <xdr:cNvPr id="6" name="Text Box 6"/>
        <xdr:cNvSpPr txBox="1">
          <a:spLocks noChangeArrowheads="1"/>
        </xdr:cNvSpPr>
      </xdr:nvSpPr>
      <xdr:spPr>
        <a:xfrm>
          <a:off x="3028950" y="1628775"/>
          <a:ext cx="1190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Cell must be blank</a:t>
          </a:r>
        </a:p>
      </xdr:txBody>
    </xdr:sp>
    <xdr:clientData/>
  </xdr:oneCellAnchor>
  <xdr:oneCellAnchor>
    <xdr:from>
      <xdr:col>1</xdr:col>
      <xdr:colOff>419100</xdr:colOff>
      <xdr:row>7</xdr:row>
      <xdr:rowOff>114300</xdr:rowOff>
    </xdr:from>
    <xdr:ext cx="1362075" cy="190500"/>
    <xdr:sp>
      <xdr:nvSpPr>
        <xdr:cNvPr id="7" name="Text Box 8"/>
        <xdr:cNvSpPr txBox="1">
          <a:spLocks noChangeArrowheads="1"/>
        </xdr:cNvSpPr>
      </xdr:nvSpPr>
      <xdr:spPr>
        <a:xfrm>
          <a:off x="1647825" y="1381125"/>
          <a:ext cx="13620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Cell with target value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819150</xdr:colOff>
      <xdr:row>21</xdr:row>
      <xdr:rowOff>38100</xdr:rowOff>
    </xdr:from>
    <xdr:ext cx="1162050" cy="190500"/>
    <xdr:sp>
      <xdr:nvSpPr>
        <xdr:cNvPr id="8" name="Text Box 9"/>
        <xdr:cNvSpPr txBox="1">
          <a:spLocks noChangeArrowheads="1"/>
        </xdr:cNvSpPr>
      </xdr:nvSpPr>
      <xdr:spPr>
        <a:xfrm>
          <a:off x="3895725" y="3571875"/>
          <a:ext cx="1162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Under Tools Menu</a:t>
          </a:r>
        </a:p>
      </xdr:txBody>
    </xdr:sp>
    <xdr:clientData/>
  </xdr:oneCellAnchor>
  <xdr:oneCellAnchor>
    <xdr:from>
      <xdr:col>0</xdr:col>
      <xdr:colOff>228600</xdr:colOff>
      <xdr:row>33</xdr:row>
      <xdr:rowOff>85725</xdr:rowOff>
    </xdr:from>
    <xdr:ext cx="5400675" cy="200025"/>
    <xdr:sp>
      <xdr:nvSpPr>
        <xdr:cNvPr id="9" name="Text Box 11"/>
        <xdr:cNvSpPr txBox="1">
          <a:spLocks noChangeArrowheads="1"/>
        </xdr:cNvSpPr>
      </xdr:nvSpPr>
      <xdr:spPr>
        <a:xfrm>
          <a:off x="228600" y="5562600"/>
          <a:ext cx="5400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Setup:--&gt;Tools --&gt; Options--&gt; Calculations--&gt; Maximum Change --&gt; 1E-24 </a:t>
          </a:r>
        </a:p>
      </xdr:txBody>
    </xdr:sp>
    <xdr:clientData/>
  </xdr:oneCellAnchor>
  <xdr:twoCellAnchor>
    <xdr:from>
      <xdr:col>0</xdr:col>
      <xdr:colOff>904875</xdr:colOff>
      <xdr:row>9</xdr:row>
      <xdr:rowOff>104775</xdr:rowOff>
    </xdr:from>
    <xdr:to>
      <xdr:col>1</xdr:col>
      <xdr:colOff>47625</xdr:colOff>
      <xdr:row>14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904875" y="1695450"/>
          <a:ext cx="3714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38100</xdr:rowOff>
    </xdr:from>
    <xdr:to>
      <xdr:col>0</xdr:col>
      <xdr:colOff>200025</xdr:colOff>
      <xdr:row>17</xdr:row>
      <xdr:rowOff>123825</xdr:rowOff>
    </xdr:to>
    <xdr:sp>
      <xdr:nvSpPr>
        <xdr:cNvPr id="11" name="Line 15"/>
        <xdr:cNvSpPr>
          <a:spLocks/>
        </xdr:cNvSpPr>
      </xdr:nvSpPr>
      <xdr:spPr>
        <a:xfrm flipH="1" flipV="1">
          <a:off x="152400" y="1952625"/>
          <a:ext cx="476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12.8515625" style="0" customWidth="1"/>
    <col min="2" max="2" width="13.57421875" style="0" customWidth="1"/>
    <col min="3" max="3" width="15.421875" style="0" customWidth="1"/>
    <col min="4" max="4" width="8.00390625" style="0" customWidth="1"/>
    <col min="12" max="12" width="11.8515625" style="0" customWidth="1"/>
    <col min="13" max="13" width="10.00390625" style="0" customWidth="1"/>
    <col min="16" max="16" width="5.00390625" style="0" customWidth="1"/>
  </cols>
  <sheetData>
    <row r="1" spans="1:5" ht="12.75">
      <c r="A1" s="15" t="s">
        <v>0</v>
      </c>
      <c r="B1" s="13"/>
      <c r="C1" s="13"/>
      <c r="D1" s="13"/>
      <c r="E1" s="13"/>
    </row>
    <row r="2" spans="1:5" ht="15.75">
      <c r="A2" s="15" t="s">
        <v>1</v>
      </c>
      <c r="B2" s="13"/>
      <c r="C2" s="13"/>
      <c r="D2" s="13"/>
      <c r="E2" s="13"/>
    </row>
    <row r="3" spans="6:16" ht="12.75">
      <c r="F3" s="16" t="s">
        <v>11</v>
      </c>
      <c r="G3" s="16"/>
      <c r="H3" s="16"/>
      <c r="N3" s="16" t="s">
        <v>11</v>
      </c>
      <c r="O3" s="16"/>
      <c r="P3" s="16"/>
    </row>
    <row r="4" spans="1:13" ht="14.25">
      <c r="A4" t="s">
        <v>2</v>
      </c>
      <c r="B4" t="s">
        <v>7</v>
      </c>
      <c r="C4" s="17" t="s">
        <v>8</v>
      </c>
      <c r="L4" s="17" t="s">
        <v>32</v>
      </c>
      <c r="M4" t="s">
        <v>33</v>
      </c>
    </row>
    <row r="5" spans="1:16" ht="12.75">
      <c r="A5" t="s">
        <v>3</v>
      </c>
      <c r="B5">
        <v>5</v>
      </c>
      <c r="C5" s="3">
        <f>$A$6+$A$8*B5+$A$10*B5^2+$A$12*B5^3</f>
        <v>0.9999714523749998</v>
      </c>
      <c r="D5" s="15" t="s">
        <v>9</v>
      </c>
      <c r="E5" s="13"/>
      <c r="F5" s="13"/>
      <c r="G5" s="13"/>
      <c r="H5" s="13"/>
      <c r="I5" s="13"/>
      <c r="J5" s="13"/>
      <c r="K5" s="13"/>
      <c r="L5">
        <v>0.99999</v>
      </c>
      <c r="M5" s="3">
        <f>C5-L5</f>
        <v>-1.854762500019813E-05</v>
      </c>
      <c r="N5" s="18" t="s">
        <v>34</v>
      </c>
      <c r="O5" s="19"/>
      <c r="P5" s="13"/>
    </row>
    <row r="6" spans="1:13" ht="12.75">
      <c r="A6" s="3">
        <v>0.99989</v>
      </c>
      <c r="B6">
        <v>10</v>
      </c>
      <c r="C6" s="3">
        <f aca="true" t="shared" si="0" ref="C6:C19">$A$6+$A$8*B6+$A$10*B6^2+$A$12*B6^3</f>
        <v>0.9997009489999998</v>
      </c>
      <c r="L6">
        <v>0.99973</v>
      </c>
      <c r="M6" s="3">
        <f aca="true" t="shared" si="1" ref="M6:M19">C6-L6</f>
        <v>-2.9051000000168692E-05</v>
      </c>
    </row>
    <row r="7" spans="1:13" ht="12.75">
      <c r="A7" t="s">
        <v>4</v>
      </c>
      <c r="B7">
        <v>15</v>
      </c>
      <c r="C7" s="3">
        <f t="shared" si="0"/>
        <v>0.999106029125</v>
      </c>
      <c r="H7" s="12" t="s">
        <v>13</v>
      </c>
      <c r="I7" s="13"/>
      <c r="L7">
        <v>0.99913</v>
      </c>
      <c r="M7" s="3">
        <f t="shared" si="1"/>
        <v>-2.3970874999945657E-05</v>
      </c>
    </row>
    <row r="8" spans="1:13" ht="12.75">
      <c r="A8" s="4">
        <v>5.3322E-05</v>
      </c>
      <c r="B8">
        <v>20</v>
      </c>
      <c r="C8" s="3">
        <f t="shared" si="0"/>
        <v>0.998214232</v>
      </c>
      <c r="H8" s="12" t="s">
        <v>14</v>
      </c>
      <c r="I8" s="13"/>
      <c r="L8">
        <v>0.99823</v>
      </c>
      <c r="M8" s="3">
        <f t="shared" si="1"/>
        <v>-1.576799999991607E-05</v>
      </c>
    </row>
    <row r="9" spans="1:13" ht="12.75">
      <c r="A9" s="4" t="s">
        <v>6</v>
      </c>
      <c r="B9">
        <v>25</v>
      </c>
      <c r="C9" s="3">
        <f t="shared" si="0"/>
        <v>0.9970530968749999</v>
      </c>
      <c r="H9" s="12" t="s">
        <v>15</v>
      </c>
      <c r="I9" s="13"/>
      <c r="L9">
        <v>0.99707</v>
      </c>
      <c r="M9" s="3">
        <f t="shared" si="1"/>
        <v>-1.6903125000133912E-05</v>
      </c>
    </row>
    <row r="10" spans="1:13" ht="12.75">
      <c r="A10" s="4">
        <v>-7.5899E-06</v>
      </c>
      <c r="B10">
        <v>30</v>
      </c>
      <c r="C10" s="3">
        <f t="shared" si="0"/>
        <v>0.9956501629999999</v>
      </c>
      <c r="H10" s="12" t="s">
        <v>16</v>
      </c>
      <c r="I10" s="13"/>
      <c r="L10">
        <v>0.99567</v>
      </c>
      <c r="M10" s="3">
        <f t="shared" si="1"/>
        <v>-1.9837000000189065E-05</v>
      </c>
    </row>
    <row r="11" spans="1:13" ht="12.75">
      <c r="A11" t="s">
        <v>5</v>
      </c>
      <c r="B11">
        <v>35</v>
      </c>
      <c r="C11" s="3">
        <f t="shared" si="0"/>
        <v>0.9940329696250001</v>
      </c>
      <c r="H11" s="12" t="s">
        <v>17</v>
      </c>
      <c r="I11" s="13"/>
      <c r="L11">
        <v>0.99406</v>
      </c>
      <c r="M11" s="3">
        <f t="shared" si="1"/>
        <v>-2.7030374999958973E-05</v>
      </c>
    </row>
    <row r="12" spans="1:13" ht="12.75">
      <c r="A12" s="4">
        <v>3.6719E-08</v>
      </c>
      <c r="B12">
        <v>40</v>
      </c>
      <c r="C12" s="3">
        <f t="shared" si="0"/>
        <v>0.9922290559999999</v>
      </c>
      <c r="L12">
        <v>0.99224</v>
      </c>
      <c r="M12" s="3">
        <f t="shared" si="1"/>
        <v>-1.0944000000123744E-05</v>
      </c>
    </row>
    <row r="13" spans="1:13" ht="12.75">
      <c r="A13" s="4"/>
      <c r="B13">
        <v>45</v>
      </c>
      <c r="C13" s="3">
        <f t="shared" si="0"/>
        <v>0.9902659613749999</v>
      </c>
      <c r="L13">
        <v>0.99025</v>
      </c>
      <c r="M13" s="3">
        <f t="shared" si="1"/>
        <v>1.596137499992878E-05</v>
      </c>
    </row>
    <row r="14" spans="1:13" ht="12.75">
      <c r="A14" s="4"/>
      <c r="B14">
        <v>50</v>
      </c>
      <c r="C14" s="3">
        <f t="shared" si="0"/>
        <v>0.9881712249999998</v>
      </c>
      <c r="L14">
        <v>0.98807</v>
      </c>
      <c r="M14" s="3">
        <f t="shared" si="1"/>
        <v>0.00010122499999976053</v>
      </c>
    </row>
    <row r="15" spans="1:13" ht="12.75">
      <c r="A15" s="4"/>
      <c r="B15">
        <v>60</v>
      </c>
      <c r="C15" s="3">
        <f t="shared" si="0"/>
        <v>0.9836969839999999</v>
      </c>
      <c r="L15">
        <v>0.98324</v>
      </c>
      <c r="M15" s="3">
        <f t="shared" si="1"/>
        <v>0.0004569839999999381</v>
      </c>
    </row>
    <row r="16" spans="1:13" ht="12.75">
      <c r="A16" s="4"/>
      <c r="B16">
        <v>70</v>
      </c>
      <c r="C16" s="3">
        <f t="shared" si="0"/>
        <v>0.9790266469999999</v>
      </c>
      <c r="L16">
        <v>0.97781</v>
      </c>
      <c r="M16" s="3">
        <f t="shared" si="1"/>
        <v>0.0012166469999999041</v>
      </c>
    </row>
    <row r="17" spans="1:13" ht="12.75">
      <c r="A17" s="4"/>
      <c r="B17">
        <v>80</v>
      </c>
      <c r="C17" s="3">
        <f t="shared" si="0"/>
        <v>0.974380528</v>
      </c>
      <c r="L17">
        <v>0.97183</v>
      </c>
      <c r="M17" s="3">
        <f t="shared" si="1"/>
        <v>0.0025505279999999964</v>
      </c>
    </row>
    <row r="18" spans="1:13" ht="12.75">
      <c r="A18" s="4"/>
      <c r="B18">
        <v>90</v>
      </c>
      <c r="C18" s="3">
        <f t="shared" si="0"/>
        <v>0.9699789409999998</v>
      </c>
      <c r="L18">
        <v>0.96534</v>
      </c>
      <c r="M18" s="3">
        <f t="shared" si="1"/>
        <v>0.004638940999999841</v>
      </c>
    </row>
    <row r="19" spans="1:13" ht="12.75">
      <c r="A19" s="4"/>
      <c r="B19">
        <v>100</v>
      </c>
      <c r="C19" s="3">
        <f t="shared" si="0"/>
        <v>0.9660422</v>
      </c>
      <c r="L19">
        <v>0.95838</v>
      </c>
      <c r="M19" s="3">
        <f t="shared" si="1"/>
        <v>0.007662199999999952</v>
      </c>
    </row>
    <row r="20" spans="8:11" ht="12.75">
      <c r="H20" s="14" t="s">
        <v>18</v>
      </c>
      <c r="I20" s="14"/>
      <c r="J20" s="14"/>
      <c r="K20" s="14"/>
    </row>
    <row r="21" ht="12.75">
      <c r="H21" s="6" t="s">
        <v>19</v>
      </c>
    </row>
    <row r="22" ht="12.75">
      <c r="H22" s="6" t="s">
        <v>20</v>
      </c>
    </row>
    <row r="24" spans="1:3" ht="12.75">
      <c r="A24" s="11" t="s">
        <v>12</v>
      </c>
      <c r="B24" s="11"/>
      <c r="C24" s="11"/>
    </row>
    <row r="27" spans="3:13" ht="12.75">
      <c r="C27" s="5" t="s">
        <v>10</v>
      </c>
      <c r="M27" s="5" t="s">
        <v>10</v>
      </c>
    </row>
  </sheetData>
  <sheetProtection/>
  <mergeCells count="13">
    <mergeCell ref="A1:E1"/>
    <mergeCell ref="A2:E2"/>
    <mergeCell ref="D5:K5"/>
    <mergeCell ref="F3:H3"/>
    <mergeCell ref="N3:P3"/>
    <mergeCell ref="N5:P5"/>
    <mergeCell ref="A24:C24"/>
    <mergeCell ref="H7:I7"/>
    <mergeCell ref="H8:I8"/>
    <mergeCell ref="H9:I9"/>
    <mergeCell ref="H10:I10"/>
    <mergeCell ref="H11:I11"/>
    <mergeCell ref="H20:K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F30" sqref="F29:F30"/>
    </sheetView>
  </sheetViews>
  <sheetFormatPr defaultColWidth="9.140625" defaultRowHeight="12.75"/>
  <cols>
    <col min="1" max="1" width="13.140625" style="0" customWidth="1"/>
    <col min="2" max="2" width="13.00390625" style="0" customWidth="1"/>
    <col min="3" max="3" width="14.28125" style="0" customWidth="1"/>
  </cols>
  <sheetData>
    <row r="1" spans="1:5" ht="15.75">
      <c r="A1" s="15" t="s">
        <v>21</v>
      </c>
      <c r="B1" s="13"/>
      <c r="C1" s="13"/>
      <c r="D1" s="13"/>
      <c r="E1" s="13"/>
    </row>
    <row r="2" spans="1:5" ht="15.75">
      <c r="A2" s="15" t="s">
        <v>1</v>
      </c>
      <c r="B2" s="13"/>
      <c r="C2" s="13"/>
      <c r="D2" s="13"/>
      <c r="E2" s="13"/>
    </row>
    <row r="3" spans="6:8" ht="12.75">
      <c r="F3" s="16"/>
      <c r="G3" s="16"/>
      <c r="H3" s="16"/>
    </row>
    <row r="4" spans="1:12" ht="14.25">
      <c r="A4" t="s">
        <v>2</v>
      </c>
      <c r="B4" t="s">
        <v>7</v>
      </c>
      <c r="C4" t="s">
        <v>8</v>
      </c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t="s">
        <v>3</v>
      </c>
      <c r="B5">
        <v>5</v>
      </c>
      <c r="C5" s="3">
        <f>$A$6+$A$8*B5+$A$10*B5^2+$A$12*B5^3</f>
        <v>0.9999714523749998</v>
      </c>
      <c r="D5" s="1"/>
      <c r="E5" s="2"/>
      <c r="F5" s="2"/>
      <c r="G5" s="2"/>
      <c r="H5" s="2"/>
      <c r="I5" s="2"/>
      <c r="J5" s="2"/>
      <c r="K5" s="2"/>
      <c r="L5" s="2"/>
    </row>
    <row r="6" spans="1:12" ht="12.75">
      <c r="A6" s="3">
        <v>0.99989</v>
      </c>
      <c r="B6">
        <v>10</v>
      </c>
      <c r="C6" s="3">
        <f aca="true" t="shared" si="0" ref="C6:C12">$A$6+$A$8*B6+$A$10*B6^2+$A$12*B6^3</f>
        <v>0.9997009489999998</v>
      </c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t="s">
        <v>4</v>
      </c>
      <c r="B7">
        <v>15</v>
      </c>
      <c r="C7" s="3">
        <f t="shared" si="0"/>
        <v>0.999106029125</v>
      </c>
      <c r="D7" s="2"/>
      <c r="E7" s="2"/>
      <c r="F7" s="2"/>
      <c r="G7" s="2"/>
      <c r="H7" s="7"/>
      <c r="I7" s="2"/>
      <c r="J7" s="2"/>
      <c r="K7" s="2"/>
      <c r="L7" s="2"/>
    </row>
    <row r="8" spans="1:12" ht="12.75">
      <c r="A8" s="4">
        <v>5.3322E-05</v>
      </c>
      <c r="B8">
        <v>20</v>
      </c>
      <c r="C8" s="3">
        <f t="shared" si="0"/>
        <v>0.998214232</v>
      </c>
      <c r="D8" s="2"/>
      <c r="E8" s="2"/>
      <c r="F8" s="2"/>
      <c r="G8" s="2"/>
      <c r="H8" s="7"/>
      <c r="I8" s="2"/>
      <c r="J8" s="2"/>
      <c r="K8" s="2"/>
      <c r="L8" s="2"/>
    </row>
    <row r="9" spans="1:12" ht="12.75">
      <c r="A9" s="4" t="s">
        <v>6</v>
      </c>
      <c r="B9">
        <v>25</v>
      </c>
      <c r="C9" s="3">
        <f t="shared" si="0"/>
        <v>0.9970530968749999</v>
      </c>
      <c r="D9" s="2"/>
      <c r="E9" s="2"/>
      <c r="F9" s="2"/>
      <c r="G9" s="2"/>
      <c r="H9" s="7"/>
      <c r="I9" s="2"/>
      <c r="J9" s="2"/>
      <c r="K9" s="2"/>
      <c r="L9" s="2"/>
    </row>
    <row r="10" spans="1:12" ht="12.75">
      <c r="A10" s="4">
        <v>-7.5899E-06</v>
      </c>
      <c r="B10">
        <v>30</v>
      </c>
      <c r="C10" s="3">
        <f t="shared" si="0"/>
        <v>0.9956501629999999</v>
      </c>
      <c r="D10" s="2"/>
      <c r="E10" s="2"/>
      <c r="F10" s="2"/>
      <c r="G10" s="2"/>
      <c r="H10" s="7"/>
      <c r="I10" s="2"/>
      <c r="J10" s="2"/>
      <c r="K10" s="2"/>
      <c r="L10" s="2"/>
    </row>
    <row r="11" spans="1:12" ht="12.75">
      <c r="A11" t="s">
        <v>5</v>
      </c>
      <c r="B11">
        <v>35</v>
      </c>
      <c r="C11" s="3">
        <f t="shared" si="0"/>
        <v>0.9940329696250001</v>
      </c>
      <c r="D11" s="2"/>
      <c r="E11" s="2"/>
      <c r="F11" s="2"/>
      <c r="G11" s="2"/>
      <c r="H11" s="7"/>
      <c r="I11" s="2"/>
      <c r="J11" s="2"/>
      <c r="K11" s="2"/>
      <c r="L11" s="2"/>
    </row>
    <row r="12" spans="1:12" ht="12.75">
      <c r="A12" s="4">
        <v>3.6719E-08</v>
      </c>
      <c r="B12">
        <v>40</v>
      </c>
      <c r="C12" s="3">
        <f t="shared" si="0"/>
        <v>0.9922290559999999</v>
      </c>
      <c r="D12" s="2"/>
      <c r="E12" s="2"/>
      <c r="F12" s="2"/>
      <c r="G12" s="2"/>
      <c r="H12" s="2"/>
      <c r="I12" s="2"/>
      <c r="J12" s="2"/>
      <c r="K12" s="2"/>
      <c r="L12" s="2"/>
    </row>
    <row r="13" spans="4:12" ht="12.75">
      <c r="D13" s="2"/>
      <c r="E13" s="2"/>
      <c r="F13" s="2"/>
      <c r="G13" s="2"/>
      <c r="H13" s="8"/>
      <c r="I13" s="8"/>
      <c r="J13" s="8"/>
      <c r="K13" s="8"/>
      <c r="L13" s="2"/>
    </row>
    <row r="14" spans="4:12" ht="12.75">
      <c r="D14" s="2"/>
      <c r="E14" s="2"/>
      <c r="F14" s="2"/>
      <c r="G14" s="2"/>
      <c r="H14" s="8"/>
      <c r="I14" s="2"/>
      <c r="J14" s="2"/>
      <c r="K14" s="2"/>
      <c r="L14" s="2"/>
    </row>
    <row r="15" spans="4:12" ht="12.75">
      <c r="D15" s="2"/>
      <c r="E15" s="2"/>
      <c r="F15" s="2"/>
      <c r="G15" s="2"/>
      <c r="H15" s="8"/>
      <c r="I15" s="2"/>
      <c r="J15" s="2"/>
      <c r="K15" s="2"/>
      <c r="L15" s="2"/>
    </row>
    <row r="16" spans="4:12" ht="12.75"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11"/>
      <c r="B17" s="11"/>
      <c r="C17" s="11"/>
      <c r="D17" s="2"/>
      <c r="E17" s="2"/>
      <c r="F17" s="2"/>
      <c r="G17" s="2"/>
      <c r="H17" s="2"/>
      <c r="I17" s="2"/>
      <c r="J17" s="2"/>
      <c r="K17" s="2"/>
      <c r="L17" s="2"/>
    </row>
    <row r="18" spans="4:12" ht="12.75">
      <c r="D18" s="2"/>
      <c r="E18" s="2"/>
      <c r="F18" s="2"/>
      <c r="G18" s="2"/>
      <c r="H18" s="2"/>
      <c r="I18" s="2"/>
      <c r="J18" s="2"/>
      <c r="K18" s="2"/>
      <c r="L18" s="2"/>
    </row>
    <row r="19" spans="4:12" ht="12.75">
      <c r="D19" s="2"/>
      <c r="E19" s="2"/>
      <c r="F19" s="2"/>
      <c r="G19" s="2"/>
      <c r="H19" s="2"/>
      <c r="I19" s="2"/>
      <c r="J19" s="2"/>
      <c r="K19" s="2"/>
      <c r="L19" s="2"/>
    </row>
    <row r="20" spans="3:12" ht="12.75">
      <c r="C20" s="5"/>
      <c r="D20" s="2"/>
      <c r="E20" s="2"/>
      <c r="F20" s="2"/>
      <c r="G20" s="2"/>
      <c r="H20" s="2"/>
      <c r="I20" s="2"/>
      <c r="J20" s="2"/>
      <c r="K20" s="2"/>
      <c r="L20" s="2"/>
    </row>
    <row r="21" spans="4:12" ht="12.75">
      <c r="D21" s="2"/>
      <c r="E21" s="2"/>
      <c r="F21" s="2"/>
      <c r="G21" s="2"/>
      <c r="H21" s="2"/>
      <c r="I21" s="2"/>
      <c r="J21" s="2"/>
      <c r="K21" s="2"/>
      <c r="L21" s="2"/>
    </row>
    <row r="22" spans="4:12" ht="12.75">
      <c r="D22" s="2"/>
      <c r="E22" s="2"/>
      <c r="F22" s="2"/>
      <c r="G22" s="2"/>
      <c r="H22" s="2"/>
      <c r="I22" s="2"/>
      <c r="J22" s="2"/>
      <c r="K22" s="2"/>
      <c r="L22" s="2"/>
    </row>
    <row r="23" spans="4:12" ht="12.75">
      <c r="D23" s="2"/>
      <c r="E23" s="2"/>
      <c r="F23" s="2"/>
      <c r="G23" s="2"/>
      <c r="H23" s="2"/>
      <c r="I23" s="2"/>
      <c r="J23" s="2"/>
      <c r="K23" s="2"/>
      <c r="L23" s="2"/>
    </row>
    <row r="24" spans="4:12" ht="12.75"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4">
    <mergeCell ref="A17:C17"/>
    <mergeCell ref="A1:E1"/>
    <mergeCell ref="A2:E2"/>
    <mergeCell ref="F3:H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18.421875" style="0" customWidth="1"/>
    <col min="3" max="3" width="18.57421875" style="0" customWidth="1"/>
    <col min="4" max="4" width="18.421875" style="0" customWidth="1"/>
  </cols>
  <sheetData>
    <row r="1" ht="15.75">
      <c r="A1" t="s">
        <v>22</v>
      </c>
    </row>
    <row r="3" spans="1:4" ht="15.75">
      <c r="A3" t="s">
        <v>23</v>
      </c>
      <c r="C3" t="s">
        <v>24</v>
      </c>
      <c r="D3" t="s">
        <v>25</v>
      </c>
    </row>
    <row r="4" spans="1:4" ht="12.75">
      <c r="A4" s="10">
        <v>7.1E-12</v>
      </c>
      <c r="C4" s="10">
        <v>0.0002458700561406995</v>
      </c>
      <c r="D4" s="10">
        <f>C4^3/(2+A6*C4)</f>
        <v>7.0999999999999984E-12</v>
      </c>
    </row>
    <row r="5" ht="15.75">
      <c r="A5" t="s">
        <v>26</v>
      </c>
    </row>
    <row r="6" spans="1:4" ht="14.25">
      <c r="A6" s="10">
        <v>380</v>
      </c>
      <c r="C6" t="s">
        <v>27</v>
      </c>
      <c r="D6" t="s">
        <v>28</v>
      </c>
    </row>
    <row r="7" spans="3:4" ht="12.75">
      <c r="C7" s="10">
        <f>A4/C4^2</f>
        <v>0.00011744839004221985</v>
      </c>
      <c r="D7" s="10">
        <f>A6*C7*C4</f>
        <v>1.0973276056259838E-05</v>
      </c>
    </row>
    <row r="9" ht="12.75">
      <c r="A9" s="9" t="s">
        <v>29</v>
      </c>
    </row>
    <row r="10" ht="12.75">
      <c r="A10" s="9" t="s">
        <v>30</v>
      </c>
    </row>
    <row r="11" ht="12.75">
      <c r="A11" s="9" t="s">
        <v>31</v>
      </c>
    </row>
    <row r="16" ht="12.75">
      <c r="A16" s="5"/>
    </row>
  </sheetData>
  <sheetProtection/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6490448" r:id="rId1"/>
    <oleObject progId="Equation.3" shapeId="64949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Nebraska-Lincoln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Powers</dc:creator>
  <cp:keywords/>
  <dc:description/>
  <cp:lastModifiedBy>Robert Powers</cp:lastModifiedBy>
  <dcterms:created xsi:type="dcterms:W3CDTF">2006-05-06T00:30:03Z</dcterms:created>
  <dcterms:modified xsi:type="dcterms:W3CDTF">2008-10-29T21:03:00Z</dcterms:modified>
  <cp:category/>
  <cp:version/>
  <cp:contentType/>
  <cp:contentStatus/>
</cp:coreProperties>
</file>